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1860" yWindow="0" windowWidth="27375" windowHeight="10845"/>
  </bookViews>
  <sheets>
    <sheet name="312-09" sheetId="4" r:id="rId1"/>
  </sheets>
  <definedNames>
    <definedName name="_Regression_Int" localSheetId="0" hidden="1">1</definedName>
    <definedName name="_xlnm.Print_Area" localSheetId="0">'312-09'!$A$1:$I$47</definedName>
    <definedName name="Imprimir_área_IM" localSheetId="0">'312-09'!$A$6:$I$43</definedName>
    <definedName name="Imprimir_títulos_IM" localSheetId="0">'312-09'!$1:$5</definedName>
  </definedNames>
  <calcPr calcId="152511"/>
</workbook>
</file>

<file path=xl/calcChain.xml><?xml version="1.0" encoding="utf-8"?>
<calcChain xmlns="http://schemas.openxmlformats.org/spreadsheetml/2006/main">
  <c r="G30" i="4" l="1"/>
  <c r="D9" i="4" l="1"/>
  <c r="H40" i="4" l="1"/>
  <c r="I27" i="4" l="1"/>
  <c r="I24" i="4"/>
  <c r="G18" i="4"/>
  <c r="G15" i="4"/>
  <c r="G12" i="4"/>
  <c r="I9" i="4"/>
  <c r="G9" i="4"/>
  <c r="H38" i="4"/>
  <c r="H37" i="4"/>
  <c r="H35" i="4"/>
  <c r="H34" i="4"/>
  <c r="H32" i="4"/>
  <c r="H31" i="4"/>
  <c r="H29" i="4"/>
  <c r="H28" i="4"/>
  <c r="H26" i="4"/>
  <c r="H25" i="4"/>
  <c r="H23" i="4"/>
  <c r="H22" i="4"/>
  <c r="H20" i="4"/>
  <c r="H19" i="4"/>
  <c r="H16" i="4"/>
  <c r="H14" i="4"/>
  <c r="H13" i="4"/>
  <c r="E39" i="4"/>
  <c r="E36" i="4"/>
  <c r="E33" i="4"/>
  <c r="E30" i="4"/>
  <c r="E27" i="4"/>
  <c r="E24" i="4"/>
  <c r="E21" i="4"/>
  <c r="E18" i="4"/>
  <c r="E15" i="4"/>
  <c r="E12" i="4"/>
  <c r="E9" i="4"/>
  <c r="B39" i="4"/>
  <c r="B36" i="4"/>
  <c r="B33" i="4"/>
  <c r="B30" i="4"/>
  <c r="B27" i="4"/>
  <c r="B24" i="4"/>
  <c r="B21" i="4"/>
  <c r="B18" i="4"/>
  <c r="B15" i="4"/>
  <c r="B12" i="4"/>
  <c r="B9" i="4"/>
  <c r="B7" i="4" l="1"/>
  <c r="F41" i="4"/>
  <c r="F40" i="4"/>
  <c r="F39" i="4"/>
  <c r="F38" i="4"/>
  <c r="F37" i="4"/>
  <c r="F36" i="4"/>
  <c r="F34" i="4"/>
  <c r="F33" i="4"/>
  <c r="F32" i="4"/>
  <c r="F31" i="4"/>
  <c r="F30" i="4"/>
  <c r="F29" i="4"/>
  <c r="F28" i="4"/>
  <c r="F27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D41" i="4"/>
  <c r="D40" i="4"/>
  <c r="D38" i="4"/>
  <c r="D37" i="4"/>
  <c r="D35" i="4"/>
  <c r="D34" i="4"/>
  <c r="D32" i="4"/>
  <c r="D31" i="4"/>
  <c r="D29" i="4"/>
  <c r="D28" i="4"/>
  <c r="D26" i="4"/>
  <c r="D25" i="4"/>
  <c r="D23" i="4"/>
  <c r="D22" i="4"/>
  <c r="D20" i="4"/>
  <c r="D19" i="4"/>
  <c r="D16" i="4"/>
  <c r="D14" i="4"/>
  <c r="D13" i="4"/>
  <c r="D11" i="4"/>
  <c r="D10" i="4"/>
  <c r="C9" i="4"/>
  <c r="E8" i="4" l="1"/>
  <c r="E7" i="4"/>
  <c r="F7" i="4" l="1"/>
  <c r="I39" i="4"/>
  <c r="I36" i="4"/>
  <c r="I33" i="4"/>
  <c r="I30" i="4"/>
  <c r="I21" i="4"/>
  <c r="I18" i="4"/>
  <c r="I15" i="4"/>
  <c r="I12" i="4"/>
  <c r="I8" i="4"/>
  <c r="I7" i="4"/>
  <c r="G8" i="4"/>
  <c r="G7" i="4"/>
  <c r="H7" i="4" s="1"/>
  <c r="G39" i="4"/>
  <c r="H39" i="4" s="1"/>
  <c r="G36" i="4"/>
  <c r="H36" i="4" s="1"/>
  <c r="G33" i="4"/>
  <c r="H33" i="4" s="1"/>
  <c r="H30" i="4"/>
  <c r="G27" i="4"/>
  <c r="H27" i="4" s="1"/>
  <c r="G24" i="4"/>
  <c r="H24" i="4" s="1"/>
  <c r="G21" i="4"/>
  <c r="H21" i="4" s="1"/>
  <c r="C15" i="4"/>
  <c r="C39" i="4"/>
  <c r="D39" i="4" s="1"/>
  <c r="C36" i="4"/>
  <c r="D36" i="4" s="1"/>
  <c r="C33" i="4"/>
  <c r="D33" i="4" s="1"/>
  <c r="C30" i="4"/>
  <c r="D30" i="4" s="1"/>
  <c r="C27" i="4"/>
  <c r="D27" i="4" s="1"/>
  <c r="C24" i="4"/>
  <c r="D24" i="4" s="1"/>
  <c r="C21" i="4"/>
  <c r="D21" i="4" s="1"/>
  <c r="C18" i="4"/>
  <c r="C12" i="4"/>
  <c r="D12" i="4" s="1"/>
  <c r="C7" i="4"/>
  <c r="D7" i="4" s="1"/>
  <c r="C8" i="4"/>
  <c r="H8" i="4" l="1"/>
  <c r="H18" i="4"/>
  <c r="D18" i="4"/>
  <c r="D15" i="4"/>
  <c r="H15" i="4"/>
  <c r="H12" i="4"/>
  <c r="I6" i="4"/>
  <c r="G6" i="4"/>
  <c r="C6" i="4"/>
  <c r="H6" i="4" l="1"/>
  <c r="B8" i="4"/>
  <c r="B6" i="4" l="1"/>
  <c r="D8" i="4"/>
  <c r="F8" i="4"/>
  <c r="D6" i="4" l="1"/>
  <c r="E6" i="4"/>
  <c r="F6" i="4" s="1"/>
</calcChain>
</file>

<file path=xl/sharedStrings.xml><?xml version="1.0" encoding="utf-8"?>
<sst xmlns="http://schemas.openxmlformats.org/spreadsheetml/2006/main" count="64" uniqueCount="31">
  <si>
    <t>Total</t>
  </si>
  <si>
    <t>Cantidad</t>
  </si>
  <si>
    <t>Abonada (1)</t>
  </si>
  <si>
    <t>Arroz</t>
  </si>
  <si>
    <t xml:space="preserve">Sin abonar </t>
  </si>
  <si>
    <t>NOTA: Las fincas grandes incluyen los productores grandes, empresas y organizaciones comunales.</t>
  </si>
  <si>
    <t xml:space="preserve">  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</si>
  <si>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</si>
  <si>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</si>
  <si>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</si>
  <si>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</si>
  <si>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</si>
  <si>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</si>
  <si>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</si>
  <si>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</si>
  <si>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</si>
  <si>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</si>
  <si>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</si>
  <si>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</si>
  <si>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</si>
  <si>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Porcen- taje</t>
  </si>
  <si>
    <t xml:space="preserve">Cantidad de abono utilizado (en quintales)                                </t>
  </si>
  <si>
    <t>Superficie sembrada (en hectáreas)</t>
  </si>
  <si>
    <t>-</t>
  </si>
  <si>
    <t xml:space="preserve"> -   Cantidad nula o cero.</t>
  </si>
  <si>
    <t>(1) Se utilizó abono químico o inorgánico.</t>
  </si>
  <si>
    <t>Provincia, comarca indígena 
y tipo de finca</t>
  </si>
  <si>
    <t xml:space="preserve">              Cuando la cantidad es menor a la mitad de la unidad o fracción decimal adoptada, para la expresión del dato.</t>
  </si>
  <si>
    <t>Cuadro 9. SUPERFICIE SEMBRADA, ABONADA, SIN ABONAR, CANTIDAD DE ABONO UTILIZADO Y COSECHA DE LA SUPERFICIE ABONADA EN EL CULTIVO DE ARROZ EN LA REPÚBLICA, SEGÚN PROVINCIA, COMARCA 
INDÍGENA Y TIPO DE FINCA: AÑO AGRÍCOLA 2024/25</t>
  </si>
  <si>
    <t xml:space="preserve">Por hectárea    </t>
  </si>
  <si>
    <t>Cosecha de la superficie abonada (Quintales 
en cáscara)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</si>
</sst>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_);\(#,##0.0\)"/>
    <numFmt numFmtId="165" formatCode="0.0_)"/>
    <numFmt numFmtId="166" formatCode="#,##0.0"/>
    <numFmt numFmtId="167" formatCode="0.0"/>
    <numFmt numFmtId="168" formatCode="#,##0.00000"/>
  </numFmts>
  <fonts count="9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4" fillId="0" borderId="5" xfId="0" applyFont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0" fontId="4" fillId="0" borderId="0" xfId="0" applyFont="1" applyFill="1" applyProtection="1"/>
    <xf numFmtId="0" fontId="4" fillId="0" borderId="1" xfId="0" applyFont="1" applyBorder="1" applyAlignment="1" applyProtection="1">
      <alignment horizontal="left" vertical="center"/>
    </xf>
    <xf numFmtId="3" fontId="4" fillId="2" borderId="3" xfId="1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vertical="center"/>
    </xf>
    <xf numFmtId="164" fontId="5" fillId="2" borderId="0" xfId="0" applyNumberFormat="1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horizontal="right" vertical="center"/>
    </xf>
    <xf numFmtId="165" fontId="5" fillId="2" borderId="0" xfId="0" applyNumberFormat="1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Protection="1"/>
    <xf numFmtId="0" fontId="4" fillId="2" borderId="0" xfId="0" applyFont="1" applyFill="1" applyBorder="1" applyProtection="1"/>
    <xf numFmtId="3" fontId="4" fillId="2" borderId="6" xfId="1" applyNumberFormat="1" applyFont="1" applyFill="1" applyBorder="1" applyAlignment="1">
      <alignment horizontal="right" vertical="center"/>
    </xf>
    <xf numFmtId="3" fontId="4" fillId="2" borderId="4" xfId="1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 applyProtection="1">
      <alignment horizontal="right" vertical="center"/>
    </xf>
    <xf numFmtId="3" fontId="4" fillId="2" borderId="3" xfId="0" applyNumberFormat="1" applyFont="1" applyFill="1" applyBorder="1" applyAlignment="1" applyProtection="1">
      <alignment horizontal="right" vertical="center"/>
      <protection locked="0"/>
    </xf>
    <xf numFmtId="3" fontId="4" fillId="2" borderId="3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166" fontId="6" fillId="2" borderId="15" xfId="0" applyNumberFormat="1" applyFont="1" applyFill="1" applyBorder="1" applyAlignment="1" applyProtection="1">
      <alignment horizontal="right" vertical="center"/>
      <protection locked="0"/>
    </xf>
    <xf numFmtId="3" fontId="6" fillId="2" borderId="15" xfId="0" applyNumberFormat="1" applyFont="1" applyFill="1" applyBorder="1" applyAlignment="1" applyProtection="1">
      <alignment horizontal="right" vertical="center"/>
    </xf>
    <xf numFmtId="3" fontId="6" fillId="2" borderId="15" xfId="0" applyNumberFormat="1" applyFont="1" applyFill="1" applyBorder="1" applyAlignment="1">
      <alignment vertical="center"/>
    </xf>
    <xf numFmtId="0" fontId="7" fillId="0" borderId="7" xfId="0" applyFont="1" applyFill="1" applyBorder="1" applyAlignment="1" applyProtection="1">
      <alignment horizontal="left" vertical="center"/>
    </xf>
    <xf numFmtId="0" fontId="8" fillId="3" borderId="9" xfId="0" applyFont="1" applyFill="1" applyBorder="1" applyAlignment="1" applyProtection="1">
      <alignment horizontal="centerContinuous" vertical="center" wrapText="1"/>
    </xf>
    <xf numFmtId="0" fontId="8" fillId="3" borderId="0" xfId="0" applyFont="1" applyFill="1" applyBorder="1" applyAlignment="1" applyProtection="1">
      <alignment horizontal="centerContinuous" vertical="center" wrapText="1"/>
    </xf>
    <xf numFmtId="0" fontId="8" fillId="3" borderId="11" xfId="0" applyFont="1" applyFill="1" applyBorder="1" applyAlignment="1" applyProtection="1">
      <alignment horizontal="centerContinuous" vertical="center" wrapText="1"/>
    </xf>
    <xf numFmtId="0" fontId="8" fillId="3" borderId="10" xfId="0" applyFont="1" applyFill="1" applyBorder="1" applyAlignment="1" applyProtection="1">
      <alignment horizontal="centerContinuous" vertical="center" wrapText="1"/>
    </xf>
    <xf numFmtId="0" fontId="8" fillId="3" borderId="9" xfId="0" applyFont="1" applyFill="1" applyBorder="1" applyAlignment="1" applyProtection="1">
      <alignment horizontal="centerContinuous" vertical="center"/>
    </xf>
    <xf numFmtId="0" fontId="8" fillId="3" borderId="0" xfId="0" applyFont="1" applyFill="1" applyBorder="1" applyAlignment="1" applyProtection="1">
      <alignment horizontal="centerContinuous" vertical="center"/>
    </xf>
    <xf numFmtId="0" fontId="8" fillId="3" borderId="14" xfId="0" applyFont="1" applyFill="1" applyBorder="1" applyAlignment="1" applyProtection="1">
      <alignment horizontal="centerContinuous" vertical="center" wrapText="1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167" fontId="4" fillId="0" borderId="0" xfId="0" applyNumberFormat="1" applyFont="1" applyFill="1" applyAlignment="1" applyProtection="1">
      <alignment horizontal="left"/>
    </xf>
    <xf numFmtId="3" fontId="4" fillId="0" borderId="3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8" fillId="3" borderId="12" xfId="0" applyFont="1" applyFill="1" applyBorder="1" applyAlignment="1" applyProtection="1">
      <alignment horizontal="center" vertical="center" wrapText="1"/>
    </xf>
    <xf numFmtId="164" fontId="8" fillId="3" borderId="17" xfId="0" applyNumberFormat="1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>
      <alignment horizontal="right" vertical="center"/>
    </xf>
    <xf numFmtId="3" fontId="6" fillId="2" borderId="19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7" fontId="4" fillId="0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8" fontId="4" fillId="0" borderId="0" xfId="0" applyNumberFormat="1" applyFont="1" applyFill="1" applyAlignment="1" applyProtection="1">
      <alignment vertical="center"/>
    </xf>
    <xf numFmtId="166" fontId="4" fillId="2" borderId="15" xfId="0" applyNumberFormat="1" applyFont="1" applyFill="1" applyBorder="1" applyAlignment="1" applyProtection="1">
      <alignment horizontal="right" vertical="center"/>
      <protection locked="0"/>
    </xf>
    <xf numFmtId="166" fontId="4" fillId="2" borderId="6" xfId="1" applyNumberFormat="1" applyFont="1" applyFill="1" applyBorder="1" applyAlignment="1">
      <alignment horizontal="right" vertical="center"/>
    </xf>
    <xf numFmtId="166" fontId="4" fillId="2" borderId="2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 wrapText="1"/>
    </xf>
    <xf numFmtId="49" fontId="5" fillId="0" borderId="0" xfId="0" applyNumberFormat="1" applyFont="1" applyFill="1" applyAlignment="1" applyProtection="1">
      <alignment horizontal="left" vertical="center"/>
    </xf>
    <xf numFmtId="0" fontId="8" fillId="3" borderId="12" xfId="0" applyFont="1" applyFill="1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</cellXfs>
  <cellStyles count="5">
    <cellStyle name="Millares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44</xdr:row>
      <xdr:rowOff>7434</xdr:rowOff>
    </xdr:from>
    <xdr:to>
      <xdr:col>0</xdr:col>
      <xdr:colOff>425824</xdr:colOff>
      <xdr:row>47</xdr:row>
      <xdr:rowOff>0</xdr:rowOff>
    </xdr:to>
    <xdr:sp macro="" textlink="">
      <xdr:nvSpPr>
        <xdr:cNvPr id="4" name="Cerrar llave 3"/>
        <xdr:cNvSpPr/>
      </xdr:nvSpPr>
      <xdr:spPr>
        <a:xfrm>
          <a:off x="212911" y="10877140"/>
          <a:ext cx="212913" cy="53044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/>
  </sheetPr>
  <dimension ref="A1:P49"/>
  <sheetViews>
    <sheetView showGridLines="0" tabSelected="1" zoomScale="96" zoomScaleNormal="96" workbookViewId="0">
      <selection activeCell="A2" sqref="A2:A5"/>
    </sheetView>
  </sheetViews>
  <sheetFormatPr baseColWidth="10" defaultColWidth="9.77734375" defaultRowHeight="15" customHeight="1" x14ac:dyDescent="0.2"/>
  <cols>
    <col min="1" max="1" width="20.77734375" style="7" customWidth="1"/>
    <col min="2" max="3" width="8.77734375" style="17" customWidth="1"/>
    <col min="4" max="4" width="6.5546875" style="17" customWidth="1"/>
    <col min="5" max="5" width="8.77734375" style="17" customWidth="1"/>
    <col min="6" max="6" width="6.5546875" style="17" customWidth="1"/>
    <col min="7" max="7" width="8.77734375" style="17" customWidth="1"/>
    <col min="8" max="8" width="6.5546875" style="17" customWidth="1"/>
    <col min="9" max="9" width="10.6640625" style="18" customWidth="1"/>
    <col min="10" max="10" width="2.33203125" style="6" customWidth="1"/>
    <col min="11" max="11" width="11.5546875" style="7" customWidth="1"/>
    <col min="12" max="16384" width="9.77734375" style="7"/>
  </cols>
  <sheetData>
    <row r="1" spans="1:16" s="3" customFormat="1" ht="60" customHeight="1" x14ac:dyDescent="0.2">
      <c r="A1" s="72" t="s">
        <v>28</v>
      </c>
      <c r="B1" s="72"/>
      <c r="C1" s="72"/>
      <c r="D1" s="72"/>
      <c r="E1" s="72"/>
      <c r="F1" s="72"/>
      <c r="G1" s="72"/>
      <c r="H1" s="72"/>
      <c r="I1" s="72"/>
      <c r="J1" s="5"/>
    </row>
    <row r="2" spans="1:16" s="3" customFormat="1" ht="24.95" customHeight="1" x14ac:dyDescent="0.2">
      <c r="A2" s="70" t="s">
        <v>26</v>
      </c>
      <c r="B2" s="33" t="s">
        <v>3</v>
      </c>
      <c r="C2" s="34"/>
      <c r="D2" s="34"/>
      <c r="E2" s="34"/>
      <c r="F2" s="34"/>
      <c r="G2" s="34"/>
      <c r="H2" s="34"/>
      <c r="I2" s="35"/>
      <c r="J2" s="5"/>
    </row>
    <row r="3" spans="1:16" s="3" customFormat="1" ht="24.95" customHeight="1" x14ac:dyDescent="0.2">
      <c r="A3" s="71"/>
      <c r="B3" s="34" t="s">
        <v>22</v>
      </c>
      <c r="C3" s="36"/>
      <c r="D3" s="35"/>
      <c r="E3" s="36"/>
      <c r="F3" s="36"/>
      <c r="G3" s="66" t="s">
        <v>21</v>
      </c>
      <c r="H3" s="67"/>
      <c r="I3" s="66" t="s">
        <v>30</v>
      </c>
      <c r="J3" s="5"/>
    </row>
    <row r="4" spans="1:16" s="3" customFormat="1" ht="24.95" customHeight="1" x14ac:dyDescent="0.2">
      <c r="A4" s="71"/>
      <c r="B4" s="64" t="s">
        <v>0</v>
      </c>
      <c r="C4" s="37" t="s">
        <v>2</v>
      </c>
      <c r="D4" s="38"/>
      <c r="E4" s="33" t="s">
        <v>4</v>
      </c>
      <c r="F4" s="39"/>
      <c r="G4" s="68"/>
      <c r="H4" s="69"/>
      <c r="I4" s="73"/>
      <c r="J4" s="5"/>
    </row>
    <row r="5" spans="1:16" s="3" customFormat="1" ht="50.1" customHeight="1" x14ac:dyDescent="0.2">
      <c r="A5" s="71"/>
      <c r="B5" s="65"/>
      <c r="C5" s="48" t="s">
        <v>1</v>
      </c>
      <c r="D5" s="48" t="s">
        <v>20</v>
      </c>
      <c r="E5" s="48" t="s">
        <v>1</v>
      </c>
      <c r="F5" s="48" t="s">
        <v>20</v>
      </c>
      <c r="G5" s="49" t="s">
        <v>0</v>
      </c>
      <c r="H5" s="47" t="s">
        <v>29</v>
      </c>
      <c r="I5" s="73"/>
      <c r="J5" s="54"/>
    </row>
    <row r="6" spans="1:16" s="3" customFormat="1" ht="23.1" customHeight="1" x14ac:dyDescent="0.2">
      <c r="A6" s="32" t="s">
        <v>6</v>
      </c>
      <c r="B6" s="31">
        <f>SUM(B7:B8)</f>
        <v>101450</v>
      </c>
      <c r="C6" s="31">
        <f>SUM(C7:C8)</f>
        <v>77740</v>
      </c>
      <c r="D6" s="29">
        <f>(C6/B6)*100</f>
        <v>76.628881222276974</v>
      </c>
      <c r="E6" s="30">
        <f>B6-C6</f>
        <v>23710</v>
      </c>
      <c r="F6" s="29">
        <f>(E6/B6)*100</f>
        <v>23.371118777723016</v>
      </c>
      <c r="G6" s="31">
        <f>SUM(G7:G8)</f>
        <v>877090</v>
      </c>
      <c r="H6" s="29">
        <f>G6/C6</f>
        <v>11.282351427836378</v>
      </c>
      <c r="I6" s="51">
        <f>SUM(I7:I8)</f>
        <v>7617700</v>
      </c>
      <c r="J6" s="55"/>
      <c r="K6" s="57"/>
      <c r="L6" s="57"/>
      <c r="P6" s="56"/>
    </row>
    <row r="7" spans="1:16" s="3" customFormat="1" ht="15.6" customHeight="1" x14ac:dyDescent="0.2">
      <c r="A7" s="1" t="s">
        <v>7</v>
      </c>
      <c r="B7" s="45">
        <f>B10+B13+B16+B19+B22+B25+B28+B31+B34+B37+B40</f>
        <v>29560</v>
      </c>
      <c r="C7" s="45">
        <f>C10+C13+C16+C19+C22+C25+C28+C31+C34+C37+C40</f>
        <v>10520</v>
      </c>
      <c r="D7" s="58">
        <f t="shared" ref="D7:D41" si="0">(C7/B7)*100</f>
        <v>35.588633288227335</v>
      </c>
      <c r="E7" s="45">
        <f>E10+E13+E16+E19+E22+E25+E28+E31+E34+E37+E40</f>
        <v>19040</v>
      </c>
      <c r="F7" s="58">
        <f t="shared" ref="F7:F41" si="1">(E7/B7)*100</f>
        <v>64.411366711772672</v>
      </c>
      <c r="G7" s="45">
        <f>G10+G13+G16+G19+G22+G25+G28+G31+G34+G37+G40</f>
        <v>65720</v>
      </c>
      <c r="H7" s="58">
        <f t="shared" ref="H7:H39" si="2">G7/C7</f>
        <v>6.247148288973384</v>
      </c>
      <c r="I7" s="52">
        <f>I10+I13+I16+I19+I22+I25+I28+I31+I34+I37+I40</f>
        <v>548400</v>
      </c>
      <c r="J7" s="55"/>
      <c r="K7" s="57"/>
      <c r="L7" s="57"/>
      <c r="P7" s="56"/>
    </row>
    <row r="8" spans="1:16" s="3" customFormat="1" ht="15.6" customHeight="1" x14ac:dyDescent="0.2">
      <c r="A8" s="1" t="s">
        <v>8</v>
      </c>
      <c r="B8" s="45">
        <f>B11+B14+B17+B20+B23+B26+B29+B32+B35+B38+B41</f>
        <v>71890</v>
      </c>
      <c r="C8" s="45">
        <f>C11+C14+C17+C20+C23+C26+C29+C32+C35+C38+C41</f>
        <v>67220</v>
      </c>
      <c r="D8" s="58">
        <f t="shared" si="0"/>
        <v>93.503964390040338</v>
      </c>
      <c r="E8" s="45">
        <f>E11+E14+E17+E20+E23+E26+E29+E32+E35+E38+E41</f>
        <v>4670</v>
      </c>
      <c r="F8" s="58">
        <f t="shared" si="1"/>
        <v>6.4960356099596606</v>
      </c>
      <c r="G8" s="45">
        <f>G11+G14+G17+G20+G23+G26+G29+G32+G35+G38+G41</f>
        <v>811370</v>
      </c>
      <c r="H8" s="58">
        <f t="shared" si="2"/>
        <v>12.070365962511158</v>
      </c>
      <c r="I8" s="52">
        <f>I11+I14+I17+I20+I23+I26+I29+I32+I35+I38+I41</f>
        <v>7069300</v>
      </c>
      <c r="J8" s="55"/>
      <c r="K8" s="57"/>
      <c r="L8" s="57"/>
      <c r="P8" s="56"/>
    </row>
    <row r="9" spans="1:16" s="3" customFormat="1" ht="23.1" customHeight="1" x14ac:dyDescent="0.2">
      <c r="A9" s="61" t="s">
        <v>9</v>
      </c>
      <c r="B9" s="46">
        <f>SUM(B10:B11)</f>
        <v>590</v>
      </c>
      <c r="C9" s="46">
        <f>SUM(C10:C11)</f>
        <v>0</v>
      </c>
      <c r="D9" s="29">
        <f>(C9/B9)*100</f>
        <v>0</v>
      </c>
      <c r="E9" s="46">
        <f>SUM(E10:E11)</f>
        <v>590</v>
      </c>
      <c r="F9" s="29">
        <f t="shared" si="1"/>
        <v>100</v>
      </c>
      <c r="G9" s="50">
        <f>SUM(G10:G11)</f>
        <v>0</v>
      </c>
      <c r="H9" s="29">
        <v>0</v>
      </c>
      <c r="I9" s="22">
        <f>SUM(I10:I11)</f>
        <v>100</v>
      </c>
      <c r="J9" s="55"/>
      <c r="K9" s="57"/>
      <c r="L9" s="57"/>
      <c r="P9" s="56"/>
    </row>
    <row r="10" spans="1:16" s="3" customFormat="1" ht="15.6" customHeight="1" x14ac:dyDescent="0.2">
      <c r="A10" s="1" t="s">
        <v>7</v>
      </c>
      <c r="B10" s="45">
        <v>560</v>
      </c>
      <c r="C10" s="9">
        <v>0</v>
      </c>
      <c r="D10" s="58">
        <f t="shared" si="0"/>
        <v>0</v>
      </c>
      <c r="E10" s="23">
        <v>560</v>
      </c>
      <c r="F10" s="58">
        <f t="shared" si="1"/>
        <v>100</v>
      </c>
      <c r="G10" s="9">
        <v>0</v>
      </c>
      <c r="H10" s="58">
        <v>0</v>
      </c>
      <c r="I10" s="20">
        <v>100</v>
      </c>
      <c r="J10" s="55"/>
      <c r="K10" s="57"/>
      <c r="L10" s="57"/>
      <c r="P10" s="56"/>
    </row>
    <row r="11" spans="1:16" s="3" customFormat="1" ht="15.6" customHeight="1" x14ac:dyDescent="0.2">
      <c r="A11" s="1" t="s">
        <v>8</v>
      </c>
      <c r="B11" s="45">
        <v>30</v>
      </c>
      <c r="C11" s="9">
        <v>0</v>
      </c>
      <c r="D11" s="58">
        <f t="shared" si="0"/>
        <v>0</v>
      </c>
      <c r="E11" s="23">
        <v>30</v>
      </c>
      <c r="F11" s="58">
        <f t="shared" si="1"/>
        <v>100</v>
      </c>
      <c r="G11" s="9">
        <v>0</v>
      </c>
      <c r="H11" s="58">
        <v>0</v>
      </c>
      <c r="I11" s="20">
        <v>0</v>
      </c>
      <c r="J11" s="55"/>
      <c r="K11" s="57"/>
      <c r="L11" s="57"/>
      <c r="P11" s="56"/>
    </row>
    <row r="12" spans="1:16" s="3" customFormat="1" ht="23.1" customHeight="1" x14ac:dyDescent="0.2">
      <c r="A12" s="61" t="s">
        <v>10</v>
      </c>
      <c r="B12" s="46">
        <f>SUM(B13:B14)</f>
        <v>17430</v>
      </c>
      <c r="C12" s="46">
        <f>SUM(C13:C14)</f>
        <v>13060</v>
      </c>
      <c r="D12" s="29">
        <f t="shared" si="0"/>
        <v>74.928284566838784</v>
      </c>
      <c r="E12" s="46">
        <f>SUM(E13:E14)</f>
        <v>4370</v>
      </c>
      <c r="F12" s="29">
        <f t="shared" si="1"/>
        <v>25.071715433161216</v>
      </c>
      <c r="G12" s="46">
        <f>SUM(G13,G14)</f>
        <v>138420</v>
      </c>
      <c r="H12" s="29">
        <f t="shared" si="2"/>
        <v>10.598774885145483</v>
      </c>
      <c r="I12" s="53">
        <f>SUM(I13:I14)</f>
        <v>1322800</v>
      </c>
      <c r="J12" s="55"/>
      <c r="K12" s="57"/>
      <c r="L12" s="57"/>
      <c r="P12" s="56"/>
    </row>
    <row r="13" spans="1:16" s="3" customFormat="1" ht="15.6" customHeight="1" x14ac:dyDescent="0.2">
      <c r="A13" s="1" t="s">
        <v>7</v>
      </c>
      <c r="B13" s="45">
        <v>5950</v>
      </c>
      <c r="C13" s="9">
        <v>2500</v>
      </c>
      <c r="D13" s="58">
        <f t="shared" si="0"/>
        <v>42.016806722689076</v>
      </c>
      <c r="E13" s="23">
        <v>3450</v>
      </c>
      <c r="F13" s="58">
        <f t="shared" si="1"/>
        <v>57.983193277310932</v>
      </c>
      <c r="G13" s="9">
        <v>17820</v>
      </c>
      <c r="H13" s="58">
        <f t="shared" si="2"/>
        <v>7.1280000000000001</v>
      </c>
      <c r="I13" s="20">
        <v>154900</v>
      </c>
      <c r="J13" s="55"/>
      <c r="K13" s="57"/>
      <c r="L13" s="57"/>
      <c r="P13" s="56"/>
    </row>
    <row r="14" spans="1:16" s="3" customFormat="1" ht="15.6" customHeight="1" x14ac:dyDescent="0.2">
      <c r="A14" s="1" t="s">
        <v>8</v>
      </c>
      <c r="B14" s="45">
        <v>11480</v>
      </c>
      <c r="C14" s="9">
        <v>10560</v>
      </c>
      <c r="D14" s="58">
        <f t="shared" si="0"/>
        <v>91.986062717770039</v>
      </c>
      <c r="E14" s="23">
        <v>920</v>
      </c>
      <c r="F14" s="58">
        <f t="shared" si="1"/>
        <v>8.0139372822299642</v>
      </c>
      <c r="G14" s="9">
        <v>120600</v>
      </c>
      <c r="H14" s="58">
        <f t="shared" si="2"/>
        <v>11.420454545454545</v>
      </c>
      <c r="I14" s="20">
        <v>1167900</v>
      </c>
      <c r="J14" s="55"/>
      <c r="K14" s="57"/>
      <c r="L14" s="57"/>
      <c r="P14" s="56"/>
    </row>
    <row r="15" spans="1:16" s="3" customFormat="1" ht="23.1" customHeight="1" x14ac:dyDescent="0.2">
      <c r="A15" s="61" t="s">
        <v>11</v>
      </c>
      <c r="B15" s="46">
        <f>SUM(B16:B17)</f>
        <v>720</v>
      </c>
      <c r="C15" s="46">
        <f>SUM(C16:C17)</f>
        <v>10</v>
      </c>
      <c r="D15" s="29">
        <f t="shared" si="0"/>
        <v>1.3888888888888888</v>
      </c>
      <c r="E15" s="46">
        <f>SUM(E16:E17)</f>
        <v>710</v>
      </c>
      <c r="F15" s="29">
        <f t="shared" si="1"/>
        <v>98.611111111111114</v>
      </c>
      <c r="G15" s="46">
        <f>SUM(G16,G17)</f>
        <v>10</v>
      </c>
      <c r="H15" s="29">
        <f t="shared" si="2"/>
        <v>1</v>
      </c>
      <c r="I15" s="53">
        <f>SUM(I16:I17)</f>
        <v>100</v>
      </c>
      <c r="J15" s="55"/>
      <c r="K15" s="57"/>
      <c r="L15" s="57"/>
      <c r="P15" s="56"/>
    </row>
    <row r="16" spans="1:16" s="3" customFormat="1" ht="15.6" customHeight="1" x14ac:dyDescent="0.2">
      <c r="A16" s="1" t="s">
        <v>7</v>
      </c>
      <c r="B16" s="45">
        <v>580</v>
      </c>
      <c r="C16" s="9">
        <v>10</v>
      </c>
      <c r="D16" s="58">
        <f t="shared" si="0"/>
        <v>1.7241379310344827</v>
      </c>
      <c r="E16" s="23">
        <v>570</v>
      </c>
      <c r="F16" s="58">
        <f t="shared" si="1"/>
        <v>98.275862068965509</v>
      </c>
      <c r="G16" s="9">
        <v>10</v>
      </c>
      <c r="H16" s="58">
        <f t="shared" si="2"/>
        <v>1</v>
      </c>
      <c r="I16" s="20">
        <v>100</v>
      </c>
      <c r="J16" s="55"/>
      <c r="K16" s="57"/>
      <c r="L16" s="57"/>
      <c r="P16" s="56"/>
    </row>
    <row r="17" spans="1:16" s="3" customFormat="1" ht="15.6" customHeight="1" x14ac:dyDescent="0.2">
      <c r="A17" s="1" t="s">
        <v>8</v>
      </c>
      <c r="B17" s="45">
        <v>140</v>
      </c>
      <c r="C17" s="9" t="s">
        <v>23</v>
      </c>
      <c r="D17" s="58" t="s">
        <v>23</v>
      </c>
      <c r="E17" s="23">
        <v>140</v>
      </c>
      <c r="F17" s="58">
        <f t="shared" si="1"/>
        <v>100</v>
      </c>
      <c r="G17" s="9" t="s">
        <v>23</v>
      </c>
      <c r="H17" s="58" t="s">
        <v>23</v>
      </c>
      <c r="I17" s="20" t="s">
        <v>23</v>
      </c>
      <c r="J17" s="55"/>
      <c r="K17" s="57"/>
      <c r="L17" s="57"/>
      <c r="P17" s="56"/>
    </row>
    <row r="18" spans="1:16" s="3" customFormat="1" ht="23.1" customHeight="1" x14ac:dyDescent="0.2">
      <c r="A18" s="61" t="s">
        <v>12</v>
      </c>
      <c r="B18" s="46">
        <f>SUM(B19:B20)</f>
        <v>24610</v>
      </c>
      <c r="C18" s="46">
        <f>SUM(C19:C20)</f>
        <v>22190</v>
      </c>
      <c r="D18" s="29">
        <f t="shared" si="0"/>
        <v>90.166598943518892</v>
      </c>
      <c r="E18" s="46">
        <f>SUM(E19:E20)</f>
        <v>2420</v>
      </c>
      <c r="F18" s="29">
        <f t="shared" si="1"/>
        <v>9.8334010564811063</v>
      </c>
      <c r="G18" s="46">
        <f>SUM(G19:G20)</f>
        <v>281280</v>
      </c>
      <c r="H18" s="29">
        <f t="shared" si="2"/>
        <v>12.675980171248311</v>
      </c>
      <c r="I18" s="53">
        <f>SUM(I19:I20)</f>
        <v>2241800</v>
      </c>
      <c r="J18" s="55"/>
      <c r="K18" s="57"/>
      <c r="L18" s="57"/>
      <c r="P18" s="56"/>
    </row>
    <row r="19" spans="1:16" s="3" customFormat="1" ht="15.6" customHeight="1" x14ac:dyDescent="0.2">
      <c r="A19" s="1" t="s">
        <v>7</v>
      </c>
      <c r="B19" s="26">
        <v>4900</v>
      </c>
      <c r="C19" s="9">
        <v>3780</v>
      </c>
      <c r="D19" s="58">
        <f t="shared" si="0"/>
        <v>77.142857142857153</v>
      </c>
      <c r="E19" s="23">
        <v>1120</v>
      </c>
      <c r="F19" s="58">
        <f t="shared" si="1"/>
        <v>22.857142857142858</v>
      </c>
      <c r="G19" s="9">
        <v>30330</v>
      </c>
      <c r="H19" s="58">
        <f t="shared" si="2"/>
        <v>8.0238095238095237</v>
      </c>
      <c r="I19" s="20">
        <v>248300</v>
      </c>
      <c r="J19" s="55"/>
      <c r="K19" s="57"/>
      <c r="L19" s="57"/>
      <c r="P19" s="56"/>
    </row>
    <row r="20" spans="1:16" s="3" customFormat="1" ht="15.6" customHeight="1" x14ac:dyDescent="0.2">
      <c r="A20" s="1" t="s">
        <v>8</v>
      </c>
      <c r="B20" s="26">
        <v>19710</v>
      </c>
      <c r="C20" s="9">
        <v>18410</v>
      </c>
      <c r="D20" s="58">
        <f t="shared" si="0"/>
        <v>93.404363267376965</v>
      </c>
      <c r="E20" s="23">
        <v>1300</v>
      </c>
      <c r="F20" s="58">
        <f t="shared" si="1"/>
        <v>6.5956367326230332</v>
      </c>
      <c r="G20" s="24">
        <v>250950</v>
      </c>
      <c r="H20" s="58">
        <f t="shared" si="2"/>
        <v>13.631178707224334</v>
      </c>
      <c r="I20" s="25">
        <v>1993500</v>
      </c>
      <c r="J20" s="55"/>
      <c r="K20" s="57"/>
      <c r="L20" s="57"/>
      <c r="P20" s="56"/>
    </row>
    <row r="21" spans="1:16" s="3" customFormat="1" ht="23.1" customHeight="1" x14ac:dyDescent="0.2">
      <c r="A21" s="61" t="s">
        <v>13</v>
      </c>
      <c r="B21" s="46">
        <f>SUM(B22:B23)</f>
        <v>9300</v>
      </c>
      <c r="C21" s="46">
        <f>SUM(C22:C23)</f>
        <v>6240</v>
      </c>
      <c r="D21" s="29">
        <f t="shared" si="0"/>
        <v>67.096774193548399</v>
      </c>
      <c r="E21" s="46">
        <f>SUM(E22:E23)</f>
        <v>3060</v>
      </c>
      <c r="F21" s="29">
        <f t="shared" si="1"/>
        <v>32.903225806451616</v>
      </c>
      <c r="G21" s="46">
        <f>SUM(G22:G23)</f>
        <v>74880</v>
      </c>
      <c r="H21" s="29">
        <f t="shared" si="2"/>
        <v>12</v>
      </c>
      <c r="I21" s="53">
        <f>SUM(I22:I23)</f>
        <v>631800</v>
      </c>
      <c r="J21" s="55"/>
      <c r="K21" s="57"/>
      <c r="L21" s="57"/>
      <c r="P21" s="56"/>
    </row>
    <row r="22" spans="1:16" s="3" customFormat="1" ht="15.6" customHeight="1" x14ac:dyDescent="0.2">
      <c r="A22" s="1" t="s">
        <v>7</v>
      </c>
      <c r="B22" s="26">
        <v>3070</v>
      </c>
      <c r="C22" s="9">
        <v>360</v>
      </c>
      <c r="D22" s="58">
        <f t="shared" si="0"/>
        <v>11.726384364820847</v>
      </c>
      <c r="E22" s="23">
        <v>2710</v>
      </c>
      <c r="F22" s="58">
        <f t="shared" si="1"/>
        <v>88.273615635179141</v>
      </c>
      <c r="G22" s="9">
        <v>1350</v>
      </c>
      <c r="H22" s="58">
        <f t="shared" si="2"/>
        <v>3.75</v>
      </c>
      <c r="I22" s="20">
        <v>18400</v>
      </c>
      <c r="J22" s="55"/>
      <c r="K22" s="57"/>
      <c r="L22" s="57"/>
      <c r="P22" s="56"/>
    </row>
    <row r="23" spans="1:16" s="3" customFormat="1" ht="15.6" customHeight="1" x14ac:dyDescent="0.2">
      <c r="A23" s="1" t="s">
        <v>8</v>
      </c>
      <c r="B23" s="26">
        <v>6230</v>
      </c>
      <c r="C23" s="9">
        <v>5880</v>
      </c>
      <c r="D23" s="58">
        <f t="shared" si="0"/>
        <v>94.382022471910105</v>
      </c>
      <c r="E23" s="23">
        <v>350</v>
      </c>
      <c r="F23" s="58">
        <f t="shared" si="1"/>
        <v>5.6179775280898872</v>
      </c>
      <c r="G23" s="24">
        <v>73530</v>
      </c>
      <c r="H23" s="58">
        <f t="shared" si="2"/>
        <v>12.505102040816327</v>
      </c>
      <c r="I23" s="25">
        <v>613400</v>
      </c>
      <c r="J23" s="55"/>
      <c r="K23" s="57"/>
      <c r="L23" s="57"/>
      <c r="P23" s="56"/>
    </row>
    <row r="24" spans="1:16" s="3" customFormat="1" ht="23.1" customHeight="1" x14ac:dyDescent="0.2">
      <c r="A24" s="61" t="s">
        <v>14</v>
      </c>
      <c r="B24" s="46">
        <f>SUM(B25:B26)</f>
        <v>7430</v>
      </c>
      <c r="C24" s="46">
        <f>SUM(C25:C26)</f>
        <v>7020</v>
      </c>
      <c r="D24" s="29">
        <f t="shared" si="0"/>
        <v>94.481830417227457</v>
      </c>
      <c r="E24" s="46">
        <f>SUM(E25:E26)</f>
        <v>410</v>
      </c>
      <c r="F24" s="29">
        <f t="shared" si="1"/>
        <v>5.5181695827725443</v>
      </c>
      <c r="G24" s="46">
        <f>SUM(G25:G26)</f>
        <v>83230</v>
      </c>
      <c r="H24" s="29">
        <f t="shared" si="2"/>
        <v>11.856125356125355</v>
      </c>
      <c r="I24" s="53">
        <f>SUM(I25:I26)</f>
        <v>641400</v>
      </c>
      <c r="J24" s="55"/>
      <c r="K24" s="57"/>
      <c r="L24" s="57"/>
      <c r="P24" s="56"/>
    </row>
    <row r="25" spans="1:16" s="3" customFormat="1" ht="15.6" customHeight="1" x14ac:dyDescent="0.2">
      <c r="A25" s="1" t="s">
        <v>7</v>
      </c>
      <c r="B25" s="26">
        <v>1370</v>
      </c>
      <c r="C25" s="9">
        <v>960</v>
      </c>
      <c r="D25" s="58">
        <f t="shared" si="0"/>
        <v>70.072992700729927</v>
      </c>
      <c r="E25" s="23">
        <v>410</v>
      </c>
      <c r="F25" s="58">
        <f t="shared" si="1"/>
        <v>29.927007299270077</v>
      </c>
      <c r="G25" s="9">
        <v>5120</v>
      </c>
      <c r="H25" s="58">
        <f t="shared" si="2"/>
        <v>5.333333333333333</v>
      </c>
      <c r="I25" s="20">
        <v>39100</v>
      </c>
      <c r="J25" s="55"/>
      <c r="K25" s="57"/>
      <c r="L25" s="57"/>
      <c r="P25" s="56"/>
    </row>
    <row r="26" spans="1:16" s="3" customFormat="1" ht="15.6" customHeight="1" x14ac:dyDescent="0.2">
      <c r="A26" s="1" t="s">
        <v>8</v>
      </c>
      <c r="B26" s="26">
        <v>6060</v>
      </c>
      <c r="C26" s="9">
        <v>6060</v>
      </c>
      <c r="D26" s="58">
        <f t="shared" si="0"/>
        <v>100</v>
      </c>
      <c r="E26" s="23" t="s">
        <v>23</v>
      </c>
      <c r="F26" s="58" t="s">
        <v>23</v>
      </c>
      <c r="G26" s="24">
        <v>78110</v>
      </c>
      <c r="H26" s="58">
        <f t="shared" si="2"/>
        <v>12.889438943894389</v>
      </c>
      <c r="I26" s="25">
        <v>602300</v>
      </c>
      <c r="J26" s="55"/>
      <c r="K26" s="57"/>
      <c r="L26" s="57"/>
      <c r="P26" s="56"/>
    </row>
    <row r="27" spans="1:16" s="3" customFormat="1" ht="23.1" customHeight="1" x14ac:dyDescent="0.2">
      <c r="A27" s="61" t="s">
        <v>15</v>
      </c>
      <c r="B27" s="46">
        <f>SUM(B28:B29)</f>
        <v>11070</v>
      </c>
      <c r="C27" s="46">
        <f>SUM(C28:C29)</f>
        <v>10460</v>
      </c>
      <c r="D27" s="29">
        <f t="shared" si="0"/>
        <v>94.489611562782301</v>
      </c>
      <c r="E27" s="46">
        <f>SUM(E28:E29)</f>
        <v>610</v>
      </c>
      <c r="F27" s="29">
        <f t="shared" si="1"/>
        <v>5.5103884372177054</v>
      </c>
      <c r="G27" s="46">
        <f>SUM(G28:G29)</f>
        <v>128920</v>
      </c>
      <c r="H27" s="29">
        <f t="shared" si="2"/>
        <v>12.325047801147228</v>
      </c>
      <c r="I27" s="53">
        <f>SUM(I28:I29)</f>
        <v>913000</v>
      </c>
      <c r="J27" s="55"/>
      <c r="K27" s="57"/>
      <c r="L27" s="57"/>
      <c r="P27" s="56"/>
    </row>
    <row r="28" spans="1:16" s="3" customFormat="1" ht="15.6" customHeight="1" x14ac:dyDescent="0.2">
      <c r="A28" s="1" t="s">
        <v>7</v>
      </c>
      <c r="B28" s="26">
        <v>1740</v>
      </c>
      <c r="C28" s="9">
        <v>1510</v>
      </c>
      <c r="D28" s="58">
        <f t="shared" si="0"/>
        <v>86.781609195402297</v>
      </c>
      <c r="E28" s="23">
        <v>230</v>
      </c>
      <c r="F28" s="58">
        <f t="shared" si="1"/>
        <v>13.218390804597702</v>
      </c>
      <c r="G28" s="9">
        <v>7720</v>
      </c>
      <c r="H28" s="58">
        <f t="shared" si="2"/>
        <v>5.112582781456954</v>
      </c>
      <c r="I28" s="20">
        <v>50000</v>
      </c>
      <c r="J28" s="55"/>
      <c r="K28" s="57"/>
      <c r="L28" s="57"/>
      <c r="P28" s="56"/>
    </row>
    <row r="29" spans="1:16" s="3" customFormat="1" ht="15.6" customHeight="1" x14ac:dyDescent="0.2">
      <c r="A29" s="1" t="s">
        <v>8</v>
      </c>
      <c r="B29" s="26">
        <v>9330</v>
      </c>
      <c r="C29" s="9">
        <v>8950</v>
      </c>
      <c r="D29" s="58">
        <f t="shared" si="0"/>
        <v>95.927116827438368</v>
      </c>
      <c r="E29" s="23">
        <v>380</v>
      </c>
      <c r="F29" s="58">
        <f t="shared" si="1"/>
        <v>4.072883172561629</v>
      </c>
      <c r="G29" s="24">
        <v>121200</v>
      </c>
      <c r="H29" s="58">
        <f t="shared" si="2"/>
        <v>13.541899441340782</v>
      </c>
      <c r="I29" s="25">
        <v>863000</v>
      </c>
      <c r="J29" s="55"/>
      <c r="K29" s="57"/>
      <c r="L29" s="57"/>
      <c r="P29" s="56"/>
    </row>
    <row r="30" spans="1:16" s="3" customFormat="1" ht="23.1" customHeight="1" x14ac:dyDescent="0.2">
      <c r="A30" s="61" t="s">
        <v>16</v>
      </c>
      <c r="B30" s="46">
        <f>SUM(B31:B32)</f>
        <v>12210</v>
      </c>
      <c r="C30" s="46">
        <f>SUM(C31:C32)</f>
        <v>8940</v>
      </c>
      <c r="D30" s="29">
        <f t="shared" si="0"/>
        <v>73.218673218673217</v>
      </c>
      <c r="E30" s="46">
        <f>SUM(E31:E32)</f>
        <v>3270</v>
      </c>
      <c r="F30" s="29">
        <f t="shared" si="1"/>
        <v>26.781326781326779</v>
      </c>
      <c r="G30" s="46">
        <f>SUM(G31:G32)</f>
        <v>66450</v>
      </c>
      <c r="H30" s="29">
        <f t="shared" si="2"/>
        <v>7.4328859060402683</v>
      </c>
      <c r="I30" s="53">
        <f>SUM(I31:I32)</f>
        <v>935300</v>
      </c>
      <c r="J30" s="55"/>
      <c r="K30" s="57"/>
      <c r="L30" s="57"/>
      <c r="P30" s="56"/>
    </row>
    <row r="31" spans="1:16" s="3" customFormat="1" ht="15.6" customHeight="1" x14ac:dyDescent="0.2">
      <c r="A31" s="1" t="s">
        <v>7</v>
      </c>
      <c r="B31" s="26">
        <v>2700</v>
      </c>
      <c r="C31" s="9">
        <v>530</v>
      </c>
      <c r="D31" s="58">
        <f t="shared" si="0"/>
        <v>19.62962962962963</v>
      </c>
      <c r="E31" s="23">
        <v>2170</v>
      </c>
      <c r="F31" s="58">
        <f t="shared" si="1"/>
        <v>80.370370370370367</v>
      </c>
      <c r="G31" s="9">
        <v>1300</v>
      </c>
      <c r="H31" s="58">
        <f t="shared" si="2"/>
        <v>2.4528301886792452</v>
      </c>
      <c r="I31" s="20">
        <v>19700</v>
      </c>
      <c r="J31" s="55"/>
      <c r="K31" s="57"/>
      <c r="L31" s="57"/>
      <c r="P31" s="56"/>
    </row>
    <row r="32" spans="1:16" s="3" customFormat="1" ht="15.6" customHeight="1" x14ac:dyDescent="0.2">
      <c r="A32" s="1" t="s">
        <v>8</v>
      </c>
      <c r="B32" s="26">
        <v>9510</v>
      </c>
      <c r="C32" s="9">
        <v>8410</v>
      </c>
      <c r="D32" s="58">
        <f t="shared" si="0"/>
        <v>88.433228180862258</v>
      </c>
      <c r="E32" s="23">
        <v>1100</v>
      </c>
      <c r="F32" s="58">
        <f t="shared" si="1"/>
        <v>11.566771819137751</v>
      </c>
      <c r="G32" s="24">
        <v>65150</v>
      </c>
      <c r="H32" s="58">
        <f t="shared" si="2"/>
        <v>7.7467300832342447</v>
      </c>
      <c r="I32" s="25">
        <v>915600</v>
      </c>
      <c r="J32" s="55"/>
      <c r="K32" s="57"/>
      <c r="L32" s="57"/>
      <c r="P32" s="56"/>
    </row>
    <row r="33" spans="1:16" s="3" customFormat="1" ht="23.1" customHeight="1" x14ac:dyDescent="0.2">
      <c r="A33" s="61" t="s">
        <v>17</v>
      </c>
      <c r="B33" s="46">
        <f>SUM(B34:B35)</f>
        <v>1230</v>
      </c>
      <c r="C33" s="46">
        <f>SUM(C34:C35)</f>
        <v>180</v>
      </c>
      <c r="D33" s="29">
        <f t="shared" si="0"/>
        <v>14.634146341463413</v>
      </c>
      <c r="E33" s="46">
        <f>SUM(E34:E35)</f>
        <v>1050</v>
      </c>
      <c r="F33" s="29">
        <f t="shared" si="1"/>
        <v>85.365853658536579</v>
      </c>
      <c r="G33" s="46">
        <f>SUM(G34:G35)</f>
        <v>690</v>
      </c>
      <c r="H33" s="29">
        <f t="shared" si="2"/>
        <v>3.8333333333333335</v>
      </c>
      <c r="I33" s="53">
        <f>SUM(I34:I35)</f>
        <v>11500</v>
      </c>
      <c r="J33" s="55"/>
      <c r="K33" s="57"/>
      <c r="L33" s="57"/>
      <c r="P33" s="56"/>
    </row>
    <row r="34" spans="1:16" s="3" customFormat="1" ht="15.6" customHeight="1" x14ac:dyDescent="0.2">
      <c r="A34" s="1" t="s">
        <v>7</v>
      </c>
      <c r="B34" s="26">
        <v>1140</v>
      </c>
      <c r="C34" s="9">
        <v>90</v>
      </c>
      <c r="D34" s="58">
        <f t="shared" si="0"/>
        <v>7.8947368421052628</v>
      </c>
      <c r="E34" s="23">
        <v>1050</v>
      </c>
      <c r="F34" s="58">
        <f t="shared" si="1"/>
        <v>92.10526315789474</v>
      </c>
      <c r="G34" s="9">
        <v>140</v>
      </c>
      <c r="H34" s="58">
        <f t="shared" si="2"/>
        <v>1.5555555555555556</v>
      </c>
      <c r="I34" s="20">
        <v>500</v>
      </c>
      <c r="J34" s="55"/>
      <c r="K34" s="57"/>
      <c r="L34" s="57"/>
      <c r="P34" s="56"/>
    </row>
    <row r="35" spans="1:16" s="3" customFormat="1" ht="15.6" customHeight="1" x14ac:dyDescent="0.2">
      <c r="A35" s="1" t="s">
        <v>8</v>
      </c>
      <c r="B35" s="26">
        <v>90</v>
      </c>
      <c r="C35" s="9">
        <v>90</v>
      </c>
      <c r="D35" s="58">
        <f t="shared" si="0"/>
        <v>100</v>
      </c>
      <c r="E35" s="23" t="s">
        <v>23</v>
      </c>
      <c r="F35" s="58" t="s">
        <v>23</v>
      </c>
      <c r="G35" s="24">
        <v>550</v>
      </c>
      <c r="H35" s="58">
        <f t="shared" si="2"/>
        <v>6.1111111111111107</v>
      </c>
      <c r="I35" s="25">
        <v>11000</v>
      </c>
      <c r="J35" s="55"/>
      <c r="K35" s="57"/>
      <c r="L35" s="57"/>
      <c r="P35" s="56"/>
    </row>
    <row r="36" spans="1:16" s="3" customFormat="1" ht="23.1" customHeight="1" x14ac:dyDescent="0.2">
      <c r="A36" s="61" t="s">
        <v>18</v>
      </c>
      <c r="B36" s="46">
        <f>SUM(B37:B38)</f>
        <v>13330</v>
      </c>
      <c r="C36" s="46">
        <f>SUM(C37:C38)</f>
        <v>9620</v>
      </c>
      <c r="D36" s="29">
        <f t="shared" si="0"/>
        <v>72.168042010502631</v>
      </c>
      <c r="E36" s="46">
        <f>SUM(E37:E38)</f>
        <v>3710</v>
      </c>
      <c r="F36" s="29">
        <f t="shared" si="1"/>
        <v>27.831957989497376</v>
      </c>
      <c r="G36" s="46">
        <f>SUM(G37:G38)</f>
        <v>103200</v>
      </c>
      <c r="H36" s="29">
        <f t="shared" si="2"/>
        <v>10.727650727650728</v>
      </c>
      <c r="I36" s="53">
        <f>SUM(I37:I38)</f>
        <v>919800</v>
      </c>
      <c r="J36" s="55"/>
      <c r="K36" s="57"/>
      <c r="L36" s="57"/>
      <c r="P36" s="56"/>
    </row>
    <row r="37" spans="1:16" s="3" customFormat="1" ht="15.6" customHeight="1" x14ac:dyDescent="0.2">
      <c r="A37" s="1" t="s">
        <v>7</v>
      </c>
      <c r="B37" s="26">
        <v>4030</v>
      </c>
      <c r="C37" s="9">
        <v>760</v>
      </c>
      <c r="D37" s="58">
        <f t="shared" si="0"/>
        <v>18.858560794044664</v>
      </c>
      <c r="E37" s="23">
        <v>3270</v>
      </c>
      <c r="F37" s="58">
        <f t="shared" si="1"/>
        <v>81.141439205955336</v>
      </c>
      <c r="G37" s="9">
        <v>1920</v>
      </c>
      <c r="H37" s="58">
        <f t="shared" si="2"/>
        <v>2.5263157894736841</v>
      </c>
      <c r="I37" s="20">
        <v>17200</v>
      </c>
      <c r="J37" s="55"/>
      <c r="K37" s="57"/>
      <c r="L37" s="57"/>
      <c r="P37" s="56"/>
    </row>
    <row r="38" spans="1:16" s="3" customFormat="1" ht="15.6" customHeight="1" x14ac:dyDescent="0.2">
      <c r="A38" s="1" t="s">
        <v>8</v>
      </c>
      <c r="B38" s="26">
        <v>9300</v>
      </c>
      <c r="C38" s="9">
        <v>8860</v>
      </c>
      <c r="D38" s="58">
        <f t="shared" si="0"/>
        <v>95.268817204301072</v>
      </c>
      <c r="E38" s="23">
        <v>440</v>
      </c>
      <c r="F38" s="58">
        <f t="shared" si="1"/>
        <v>4.731182795698925</v>
      </c>
      <c r="G38" s="24">
        <v>101280</v>
      </c>
      <c r="H38" s="58">
        <f t="shared" si="2"/>
        <v>11.431151241534989</v>
      </c>
      <c r="I38" s="25">
        <v>902600</v>
      </c>
      <c r="J38" s="55"/>
      <c r="K38" s="57"/>
      <c r="L38" s="57"/>
      <c r="P38" s="56"/>
    </row>
    <row r="39" spans="1:16" s="3" customFormat="1" ht="23.1" customHeight="1" x14ac:dyDescent="0.2">
      <c r="A39" s="62" t="s">
        <v>19</v>
      </c>
      <c r="B39" s="46">
        <f>SUM(B40:B41)</f>
        <v>3530</v>
      </c>
      <c r="C39" s="46">
        <f>SUM(C40:C41)</f>
        <v>20</v>
      </c>
      <c r="D39" s="29">
        <f t="shared" si="0"/>
        <v>0.56657223796033995</v>
      </c>
      <c r="E39" s="46">
        <f>SUM(E40:E41)</f>
        <v>3510</v>
      </c>
      <c r="F39" s="29">
        <f t="shared" si="1"/>
        <v>99.433427762039656</v>
      </c>
      <c r="G39" s="46">
        <f>SUM(G40:G41)</f>
        <v>10</v>
      </c>
      <c r="H39" s="29">
        <f t="shared" si="2"/>
        <v>0.5</v>
      </c>
      <c r="I39" s="53">
        <f>SUM(I40:I41)</f>
        <v>100</v>
      </c>
      <c r="J39" s="55"/>
      <c r="K39" s="57"/>
      <c r="L39" s="57"/>
      <c r="P39" s="56"/>
    </row>
    <row r="40" spans="1:16" s="3" customFormat="1" ht="15.6" customHeight="1" x14ac:dyDescent="0.2">
      <c r="A40" s="1" t="s">
        <v>7</v>
      </c>
      <c r="B40" s="27">
        <v>3520</v>
      </c>
      <c r="C40" s="9">
        <v>20</v>
      </c>
      <c r="D40" s="58">
        <f t="shared" si="0"/>
        <v>0.56818181818181823</v>
      </c>
      <c r="E40" s="23">
        <v>3500</v>
      </c>
      <c r="F40" s="58">
        <f t="shared" si="1"/>
        <v>99.431818181818173</v>
      </c>
      <c r="G40" s="9">
        <v>10</v>
      </c>
      <c r="H40" s="58">
        <f>G40/C40</f>
        <v>0.5</v>
      </c>
      <c r="I40" s="20">
        <v>100</v>
      </c>
      <c r="J40" s="55"/>
      <c r="K40" s="57"/>
      <c r="L40" s="57"/>
      <c r="P40" s="56"/>
    </row>
    <row r="41" spans="1:16" s="3" customFormat="1" ht="15.6" customHeight="1" x14ac:dyDescent="0.2">
      <c r="A41" s="8" t="s">
        <v>8</v>
      </c>
      <c r="B41" s="28">
        <v>10</v>
      </c>
      <c r="C41" s="19">
        <v>0</v>
      </c>
      <c r="D41" s="60">
        <f t="shared" si="0"/>
        <v>0</v>
      </c>
      <c r="E41" s="19">
        <v>10</v>
      </c>
      <c r="F41" s="59">
        <f t="shared" si="1"/>
        <v>100</v>
      </c>
      <c r="G41" s="19">
        <v>0</v>
      </c>
      <c r="H41" s="59">
        <v>0</v>
      </c>
      <c r="I41" s="21">
        <v>0</v>
      </c>
      <c r="J41" s="55"/>
      <c r="K41" s="57"/>
      <c r="L41" s="57"/>
      <c r="P41" s="56"/>
    </row>
    <row r="42" spans="1:16" s="3" customFormat="1" ht="15.95" customHeight="1" x14ac:dyDescent="0.2">
      <c r="A42" s="3" t="s">
        <v>5</v>
      </c>
      <c r="B42" s="10"/>
      <c r="C42" s="10"/>
      <c r="D42" s="10"/>
      <c r="E42" s="10"/>
      <c r="F42" s="10"/>
      <c r="G42" s="10"/>
      <c r="H42" s="11"/>
      <c r="I42" s="12"/>
      <c r="J42" s="5"/>
    </row>
    <row r="43" spans="1:16" s="3" customFormat="1" ht="15.95" customHeight="1" x14ac:dyDescent="0.2">
      <c r="A43" s="4" t="s">
        <v>25</v>
      </c>
      <c r="B43" s="10"/>
      <c r="C43" s="10"/>
      <c r="D43" s="10"/>
      <c r="E43" s="13"/>
      <c r="F43" s="13"/>
      <c r="G43" s="10"/>
      <c r="H43" s="14"/>
      <c r="I43" s="12"/>
      <c r="J43" s="5"/>
    </row>
    <row r="44" spans="1:16" s="3" customFormat="1" ht="15.95" customHeight="1" x14ac:dyDescent="0.2">
      <c r="A44" s="63" t="s">
        <v>24</v>
      </c>
      <c r="B44" s="63"/>
      <c r="C44" s="10"/>
      <c r="D44" s="10"/>
      <c r="E44" s="13"/>
      <c r="F44" s="13"/>
      <c r="G44" s="10"/>
      <c r="H44" s="14"/>
      <c r="I44" s="12"/>
      <c r="J44" s="5"/>
    </row>
    <row r="45" spans="1:16" s="43" customFormat="1" ht="15.95" customHeight="1" x14ac:dyDescent="0.2">
      <c r="A45" s="40">
        <v>0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2"/>
    </row>
    <row r="46" spans="1:16" s="43" customFormat="1" ht="10.5" customHeight="1" x14ac:dyDescent="0.2">
      <c r="A46" s="2" t="s">
        <v>27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2"/>
    </row>
    <row r="47" spans="1:16" s="43" customFormat="1" ht="15.95" customHeight="1" x14ac:dyDescent="0.2">
      <c r="A47" s="44">
        <v>0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2"/>
    </row>
    <row r="48" spans="1:16" s="3" customFormat="1" ht="13.5" customHeight="1" x14ac:dyDescent="0.2">
      <c r="A48" s="2"/>
      <c r="B48" s="15"/>
      <c r="C48" s="15"/>
      <c r="D48" s="15"/>
      <c r="E48" s="15"/>
      <c r="F48" s="15"/>
      <c r="G48" s="15"/>
      <c r="H48" s="15"/>
      <c r="I48" s="16"/>
      <c r="J48" s="5"/>
    </row>
    <row r="49" spans="1:10" s="3" customFormat="1" ht="13.5" customHeight="1" x14ac:dyDescent="0.2">
      <c r="A49" s="2"/>
      <c r="B49" s="15"/>
      <c r="C49" s="15"/>
      <c r="D49" s="15"/>
      <c r="E49" s="15"/>
      <c r="F49" s="15"/>
      <c r="G49" s="15"/>
      <c r="H49" s="15"/>
      <c r="I49" s="16"/>
      <c r="J49" s="5"/>
    </row>
  </sheetData>
  <sheetProtection selectLockedCells="1"/>
  <mergeCells count="6">
    <mergeCell ref="A44:B44"/>
    <mergeCell ref="B4:B5"/>
    <mergeCell ref="G3:H4"/>
    <mergeCell ref="A2:A5"/>
    <mergeCell ref="A1:I1"/>
    <mergeCell ref="I3:I5"/>
  </mergeCells>
  <phoneticPr fontId="0" type="noConversion"/>
  <printOptions horizontalCentered="1"/>
  <pageMargins left="0.78740157480314965" right="0.78740157480314965" top="0.98425196850393704" bottom="0.98425196850393704" header="0" footer="0"/>
  <pageSetup scale="80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312-09</vt:lpstr>
      <vt:lpstr>'312-09'!Área_de_impresión</vt:lpstr>
      <vt:lpstr>'312-09'!Imprimir_área_IM</vt:lpstr>
      <vt:lpstr>'312-09'!Imprimir_títulos_IM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2025-09-09T20:12:20Z</cp:lastPrinted>
  <dcterms:created xsi:type="dcterms:W3CDTF">1998-04-01T17:00:06Z</dcterms:created>
  <dcterms:modified xsi:type="dcterms:W3CDTF">2025-10-17T19:12:42Z</dcterms:modified>
</cp:coreProperties>
</file>